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3" sheetId="3" r:id="rId2"/>
    <sheet name="Hoja2" sheetId="2" r:id="rId3"/>
  </sheets>
  <calcPr calcId="152511"/>
</workbook>
</file>

<file path=xl/calcChain.xml><?xml version="1.0" encoding="utf-8"?>
<calcChain xmlns="http://schemas.openxmlformats.org/spreadsheetml/2006/main">
  <c r="F2" i="1" l="1"/>
  <c r="G2" i="1"/>
  <c r="H46" i="1"/>
  <c r="D10" i="1"/>
  <c r="E10" i="1"/>
  <c r="F10" i="1"/>
  <c r="G10" i="1"/>
  <c r="D17" i="1"/>
  <c r="E17" i="1"/>
  <c r="F17" i="1"/>
  <c r="G17" i="1"/>
  <c r="D2" i="1"/>
  <c r="E2" i="1"/>
  <c r="D3" i="1"/>
  <c r="E3" i="1"/>
  <c r="F3" i="1"/>
  <c r="G3" i="1"/>
  <c r="D4" i="1"/>
  <c r="E4" i="1"/>
  <c r="F4" i="1"/>
  <c r="G4" i="1"/>
  <c r="D5" i="1"/>
  <c r="E5" i="1"/>
  <c r="F5" i="1"/>
  <c r="G5" i="1"/>
  <c r="H2" i="1"/>
  <c r="H3" i="1"/>
  <c r="H5" i="1"/>
  <c r="H4" i="1"/>
  <c r="H17" i="1"/>
  <c r="H10" i="1"/>
  <c r="D41" i="1"/>
  <c r="E41" i="1"/>
  <c r="F41" i="1"/>
  <c r="H41" i="1"/>
  <c r="G41" i="1"/>
  <c r="H45" i="1" l="1"/>
  <c r="H43" i="1"/>
  <c r="H44" i="1"/>
  <c r="H42" i="1"/>
  <c r="H40" i="1"/>
  <c r="H38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9" i="1"/>
  <c r="H8" i="1"/>
  <c r="H7" i="1"/>
  <c r="H6" i="1"/>
  <c r="G20" i="1"/>
  <c r="G9" i="1"/>
  <c r="G12" i="1"/>
  <c r="G35" i="1"/>
  <c r="G36" i="1"/>
  <c r="G38" i="1"/>
  <c r="G42" i="1"/>
  <c r="G6" i="1"/>
  <c r="G43" i="1"/>
  <c r="G7" i="1"/>
  <c r="G39" i="1"/>
  <c r="G45" i="1"/>
  <c r="G46" i="1"/>
  <c r="G40" i="1"/>
  <c r="G44" i="1"/>
  <c r="G33" i="1"/>
  <c r="G37" i="1"/>
  <c r="G22" i="1"/>
  <c r="G29" i="1"/>
  <c r="G23" i="1"/>
  <c r="G27" i="1"/>
  <c r="G8" i="1"/>
  <c r="G13" i="1"/>
  <c r="G16" i="1"/>
  <c r="G21" i="1"/>
  <c r="G15" i="1"/>
  <c r="G28" i="1"/>
  <c r="G26" i="1"/>
  <c r="G31" i="1"/>
  <c r="G19" i="1"/>
  <c r="G25" i="1"/>
  <c r="G18" i="1"/>
  <c r="G24" i="1"/>
  <c r="G30" i="1"/>
  <c r="G34" i="1"/>
  <c r="G11" i="1"/>
  <c r="G32" i="1"/>
  <c r="G14" i="1"/>
  <c r="F20" i="1"/>
  <c r="F14" i="1"/>
  <c r="F9" i="1"/>
  <c r="F12" i="1"/>
  <c r="F35" i="1"/>
  <c r="F36" i="1"/>
  <c r="F38" i="1"/>
  <c r="F42" i="1"/>
  <c r="F6" i="1"/>
  <c r="F43" i="1"/>
  <c r="F7" i="1"/>
  <c r="F39" i="1"/>
  <c r="F45" i="1"/>
  <c r="F46" i="1"/>
  <c r="F40" i="1"/>
  <c r="F44" i="1"/>
  <c r="F33" i="1"/>
  <c r="F37" i="1"/>
  <c r="F22" i="1"/>
  <c r="F29" i="1"/>
  <c r="F23" i="1"/>
  <c r="F27" i="1"/>
  <c r="F8" i="1"/>
  <c r="F13" i="1"/>
  <c r="F16" i="1"/>
  <c r="F21" i="1"/>
  <c r="F15" i="1"/>
  <c r="F28" i="1"/>
  <c r="F26" i="1"/>
  <c r="F31" i="1"/>
  <c r="F19" i="1"/>
  <c r="F25" i="1"/>
  <c r="F18" i="1"/>
  <c r="F24" i="1"/>
  <c r="F30" i="1"/>
  <c r="F34" i="1"/>
  <c r="F11" i="1"/>
  <c r="F32" i="1"/>
  <c r="E9" i="1"/>
  <c r="E20" i="1"/>
  <c r="E14" i="1"/>
  <c r="D14" i="1"/>
  <c r="E32" i="1"/>
  <c r="E11" i="1"/>
  <c r="E34" i="1"/>
  <c r="E30" i="1"/>
  <c r="E24" i="1"/>
  <c r="E18" i="1"/>
  <c r="E25" i="1"/>
  <c r="E19" i="1"/>
  <c r="E31" i="1"/>
  <c r="E26" i="1"/>
  <c r="E28" i="1"/>
  <c r="E15" i="1"/>
  <c r="E21" i="1"/>
  <c r="E16" i="1"/>
  <c r="E13" i="1"/>
  <c r="E8" i="1"/>
  <c r="E27" i="1"/>
  <c r="E23" i="1"/>
  <c r="E29" i="1"/>
  <c r="E22" i="1"/>
  <c r="E37" i="1"/>
  <c r="E33" i="1"/>
  <c r="E44" i="1"/>
  <c r="E40" i="1"/>
  <c r="E46" i="1"/>
  <c r="E45" i="1"/>
  <c r="E39" i="1"/>
  <c r="E7" i="1"/>
  <c r="E43" i="1"/>
  <c r="E6" i="1"/>
  <c r="E42" i="1"/>
  <c r="E38" i="1"/>
  <c r="E36" i="1"/>
  <c r="E35" i="1"/>
  <c r="E12" i="1"/>
  <c r="D32" i="1"/>
  <c r="D11" i="1"/>
  <c r="D34" i="1"/>
  <c r="D30" i="1"/>
  <c r="D24" i="1"/>
  <c r="D18" i="1"/>
  <c r="D25" i="1"/>
  <c r="D19" i="1"/>
  <c r="D31" i="1"/>
  <c r="D26" i="1"/>
  <c r="D28" i="1"/>
  <c r="D15" i="1"/>
  <c r="D29" i="1"/>
  <c r="D23" i="1"/>
  <c r="D27" i="1"/>
  <c r="D8" i="1"/>
  <c r="D13" i="1"/>
  <c r="D16" i="1"/>
  <c r="D21" i="1"/>
  <c r="D22" i="1"/>
  <c r="D37" i="1"/>
  <c r="D33" i="1"/>
  <c r="D44" i="1"/>
  <c r="D40" i="1"/>
  <c r="D46" i="1"/>
  <c r="D45" i="1"/>
  <c r="D39" i="1"/>
  <c r="D7" i="1"/>
  <c r="D43" i="1"/>
  <c r="D6" i="1"/>
  <c r="D42" i="1"/>
  <c r="D38" i="1"/>
  <c r="D36" i="1"/>
  <c r="D35" i="1"/>
  <c r="D12" i="1"/>
  <c r="D9" i="1"/>
  <c r="D20" i="1"/>
</calcChain>
</file>

<file path=xl/sharedStrings.xml><?xml version="1.0" encoding="utf-8"?>
<sst xmlns="http://schemas.openxmlformats.org/spreadsheetml/2006/main" count="53" uniqueCount="53">
  <si>
    <t>Metrics</t>
  </si>
  <si>
    <t>Positives (157)</t>
  </si>
  <si>
    <t>Negatives (1552)</t>
  </si>
  <si>
    <t>Levenshtein (0.7143, 1]</t>
  </si>
  <si>
    <t>MongeElkanRaw (0.8278, 1]</t>
  </si>
  <si>
    <t>MongeElkan (0.8111, 1]</t>
  </si>
  <si>
    <t>EuclideanDistanceRaw (0.7226, 1]</t>
  </si>
  <si>
    <t>EuclideanDistance (0.6536, 1]</t>
  </si>
  <si>
    <t>BlockDistanceRaw (0.8333, 1]</t>
  </si>
  <si>
    <t>BlockDistance (0.75, 1]</t>
  </si>
  <si>
    <t>JaccardSimilarityRaw (0.4545, 1]</t>
  </si>
  <si>
    <t>JaccardSimilarity (0.6667, 1]</t>
  </si>
  <si>
    <t>OverlapCoefficientRaw (0.8333, 1]</t>
  </si>
  <si>
    <t>OverlapCoefficient (0.75, 1]</t>
  </si>
  <si>
    <t>DiceSimilarityRaw (0.8333, 1]</t>
  </si>
  <si>
    <t>DiceSimilarity (0.75, 1]</t>
  </si>
  <si>
    <t>MatchingCoefficientRaw (0.8, 1]</t>
  </si>
  <si>
    <t>MatchingCoefficient (0.8, 1]</t>
  </si>
  <si>
    <t>BigramsRaw (0.7917, 1]</t>
  </si>
  <si>
    <t>Bigrams (0.7917, 1]</t>
  </si>
  <si>
    <t>TrigramsRaw (0.76, 1]</t>
  </si>
  <si>
    <t>Trigrams (0.7391, 1]</t>
  </si>
  <si>
    <t>LevenshteinRaw (0.7353, 1]</t>
  </si>
  <si>
    <t>ChapmanLengthDeviationRaw (0.8667, 1]</t>
  </si>
  <si>
    <t>ChapmanLengthDeviation (0.9189, 1]</t>
  </si>
  <si>
    <t>ChapmanMeanLengthRaw (0.743, 1]</t>
  </si>
  <si>
    <t>ChapmanMeanLength (0.743, 1]</t>
  </si>
  <si>
    <t>NeedlemanWunchRaw (0.8252, 1]</t>
  </si>
  <si>
    <t>NeedlemanWunch (0.8542, 1]</t>
  </si>
  <si>
    <t>SmithWatermanRaw (0.8077, 1]</t>
  </si>
  <si>
    <t>SmithWaterman (0.82, 1]</t>
  </si>
  <si>
    <t>SmithWatermanGotohWindowedAffineRaw (0.8144, 1]</t>
  </si>
  <si>
    <t>SmithWatermanGotohWindowedAffine (0.7969, 1]</t>
  </si>
  <si>
    <t>SmithWatermanGotohRaw (0.815, 1]</t>
  </si>
  <si>
    <t>SmithWatermanGotoh (0.7969, 1]</t>
  </si>
  <si>
    <t>JaroRaw (0.9041, 1]</t>
  </si>
  <si>
    <t>Jaro (0.8644, 1]</t>
  </si>
  <si>
    <t>JaroWinklerRaw (0.9013, 1]</t>
  </si>
  <si>
    <t>JaroWinkler (0.9111, 1]</t>
  </si>
  <si>
    <t>CosineSimilarityRaw (0.5721, 1]</t>
  </si>
  <si>
    <t>CosineSimilarity (0.7559, 1]</t>
  </si>
  <si>
    <t>% Positives</t>
  </si>
  <si>
    <t>% Negatives</t>
  </si>
  <si>
    <t>ACCURACY</t>
  </si>
  <si>
    <t>RECALL</t>
  </si>
  <si>
    <t>BlockDistance=(0.75, 1],SmithWaterman=(0.82, 1]</t>
  </si>
  <si>
    <t>ChangeDistillerLeafRaw</t>
  </si>
  <si>
    <t>ChangeDistillerLeaf</t>
  </si>
  <si>
    <t>ChangeDistillerInnerJaggedRaw</t>
  </si>
  <si>
    <t>ChangeDistillerInnerJagged</t>
  </si>
  <si>
    <t>ChangeDistillerInnerRaw</t>
  </si>
  <si>
    <t>ChangeDistillerInner</t>
  </si>
  <si>
    <t>ACCURACY (FP *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</si>
</sst>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Hoja1!$G$1</c:f>
              <c:strCache>
                <c:ptCount val="1"/>
                <c:pt idx="0">
                  <c:v>ACCURACY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Hoja1!$A$2:$A$46</c15:sqref>
                  </c15:fullRef>
                </c:ext>
              </c:extLst>
              <c:f>(Hoja1!$A$2:$A$5,Hoja1!$A$8,Hoja1!$A$12,Hoja1!$A$15:$A$17,Hoja1!$A$20,Hoja1!$A$27:$A$29,Hoja1!$A$31:$A$32,Hoja1!$A$34,Hoja1!$A$36:$A$37,Hoja1!$A$39,Hoja1!$A$41:$A$44,Hoja1!$A$46)</c:f>
              <c:strCache>
                <c:ptCount val="24"/>
                <c:pt idx="0">
                  <c:v>ChangeDistillerInnerRaw</c:v>
                </c:pt>
                <c:pt idx="1">
                  <c:v>ChangeDistillerInner</c:v>
                </c:pt>
                <c:pt idx="2">
                  <c:v>ChangeDistillerInnerJaggedRaw</c:v>
                </c:pt>
                <c:pt idx="3">
                  <c:v>ChangeDistillerInnerJagged</c:v>
                </c:pt>
                <c:pt idx="4">
                  <c:v>ChapmanLengthDeviationRaw (0.8667, 1]</c:v>
                </c:pt>
                <c:pt idx="5">
                  <c:v>MongeElkan (0.8111, 1]</c:v>
                </c:pt>
                <c:pt idx="6">
                  <c:v>NeedlemanWunchRaw (0.8252, 1]</c:v>
                </c:pt>
                <c:pt idx="7">
                  <c:v>ChapmanMeanLengthRaw (0.743, 1]</c:v>
                </c:pt>
                <c:pt idx="8">
                  <c:v>ChangeDistillerLeaf</c:v>
                </c:pt>
                <c:pt idx="9">
                  <c:v>Levenshtein (0.7143, 1]</c:v>
                </c:pt>
                <c:pt idx="10">
                  <c:v>Trigrams (0.7391, 1]</c:v>
                </c:pt>
                <c:pt idx="11">
                  <c:v>NeedlemanWunch (0.8542, 1]</c:v>
                </c:pt>
                <c:pt idx="12">
                  <c:v>Bigrams (0.7917, 1]</c:v>
                </c:pt>
                <c:pt idx="13">
                  <c:v>SmithWaterman (0.82, 1]</c:v>
                </c:pt>
                <c:pt idx="14">
                  <c:v>JaroWinkler (0.9111, 1]</c:v>
                </c:pt>
                <c:pt idx="15">
                  <c:v>Jaro (0.8644, 1]</c:v>
                </c:pt>
                <c:pt idx="16">
                  <c:v>EuclideanDistance (0.6536, 1]</c:v>
                </c:pt>
                <c:pt idx="17">
                  <c:v>MatchingCoefficient (0.8, 1]</c:v>
                </c:pt>
                <c:pt idx="18">
                  <c:v>JaccardSimilarity (0.6667, 1]</c:v>
                </c:pt>
                <c:pt idx="19">
                  <c:v>BlockDistance=(0.75, 1],SmithWaterman=(0.82, 1]</c:v>
                </c:pt>
                <c:pt idx="20">
                  <c:v>BlockDistance (0.75, 1]</c:v>
                </c:pt>
                <c:pt idx="21">
                  <c:v>CosineSimilarity (0.7559, 1]</c:v>
                </c:pt>
                <c:pt idx="22">
                  <c:v>DiceSimilarity (0.75, 1]</c:v>
                </c:pt>
                <c:pt idx="23">
                  <c:v>OverlapCoefficient (0.75, 1]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Hoja1!$G$2:$G$46</c15:sqref>
                  </c15:fullRef>
                </c:ext>
              </c:extLst>
              <c:f>(Hoja1!$G$2:$G$5,Hoja1!$G$8,Hoja1!$G$12,Hoja1!$G$15:$G$17,Hoja1!$G$20,Hoja1!$G$27:$G$29,Hoja1!$G$31:$G$32,Hoja1!$G$34,Hoja1!$G$36:$G$37,Hoja1!$G$39,Hoja1!$G$41:$G$44,Hoja1!$G$46)</c:f>
              <c:numCache>
                <c:formatCode>General</c:formatCode>
                <c:ptCount val="24"/>
                <c:pt idx="0">
                  <c:v>0.13575190169689877</c:v>
                </c:pt>
                <c:pt idx="1">
                  <c:v>0.14569923932124049</c:v>
                </c:pt>
                <c:pt idx="2">
                  <c:v>0.14745465184318315</c:v>
                </c:pt>
                <c:pt idx="3">
                  <c:v>0.18022235225277941</c:v>
                </c:pt>
                <c:pt idx="4">
                  <c:v>0.45348156816851959</c:v>
                </c:pt>
                <c:pt idx="5">
                  <c:v>0.62902282036278523</c:v>
                </c:pt>
                <c:pt idx="6">
                  <c:v>0.71211234640140431</c:v>
                </c:pt>
                <c:pt idx="7">
                  <c:v>0.80163838502047979</c:v>
                </c:pt>
                <c:pt idx="8">
                  <c:v>0.81509654768870687</c:v>
                </c:pt>
                <c:pt idx="9">
                  <c:v>0.82679929783499118</c:v>
                </c:pt>
                <c:pt idx="10">
                  <c:v>0.86249268578115856</c:v>
                </c:pt>
                <c:pt idx="11">
                  <c:v>0.86366296079578697</c:v>
                </c:pt>
                <c:pt idx="12">
                  <c:v>0.86541837331772964</c:v>
                </c:pt>
                <c:pt idx="13">
                  <c:v>0.89467524868344062</c:v>
                </c:pt>
                <c:pt idx="14">
                  <c:v>0.89760093622001169</c:v>
                </c:pt>
                <c:pt idx="15">
                  <c:v>0.91222937390286718</c:v>
                </c:pt>
                <c:pt idx="16">
                  <c:v>0.92393212404915159</c:v>
                </c:pt>
                <c:pt idx="17">
                  <c:v>0.92978349912229374</c:v>
                </c:pt>
                <c:pt idx="18">
                  <c:v>0.93212404915155056</c:v>
                </c:pt>
                <c:pt idx="19">
                  <c:v>0.93973083674663549</c:v>
                </c:pt>
                <c:pt idx="20">
                  <c:v>0.93973083674663549</c:v>
                </c:pt>
                <c:pt idx="21">
                  <c:v>0.9409011117612639</c:v>
                </c:pt>
                <c:pt idx="22">
                  <c:v>0.9409011117612639</c:v>
                </c:pt>
                <c:pt idx="23">
                  <c:v>0.95143358689291979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753336368"/>
        <c:axId val="-1753332016"/>
      </c:barChart>
      <c:catAx>
        <c:axId val="-1753336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-1753332016"/>
        <c:crosses val="autoZero"/>
        <c:auto val="1"/>
        <c:lblAlgn val="ctr"/>
        <c:lblOffset val="100"/>
        <c:noMultiLvlLbl val="0"/>
      </c:catAx>
      <c:valAx>
        <c:axId val="-175333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-175333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Hoja1!$H$1</c:f>
              <c:strCache>
                <c:ptCount val="1"/>
                <c:pt idx="0">
                  <c:v>ACCURACY (FP * 10)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Hoja1!$A$2:$A$46</c15:sqref>
                  </c15:fullRef>
                </c:ext>
              </c:extLst>
              <c:f>(Hoja1!$A$2:$A$5,Hoja1!$A$10,Hoja1!$A$12,Hoja1!$A$19:$A$20,Hoja1!$A$25,Hoja1!$A$27:$A$29,Hoja1!$A$31:$A$32,Hoja1!$A$34,Hoja1!$A$36:$A$37,Hoja1!$A$39,Hoja1!$A$41:$A$44,Hoja1!$A$46)</c:f>
              <c:strCache>
                <c:ptCount val="23"/>
                <c:pt idx="0">
                  <c:v>ChangeDistillerInnerRaw</c:v>
                </c:pt>
                <c:pt idx="1">
                  <c:v>ChangeDistillerInner</c:v>
                </c:pt>
                <c:pt idx="2">
                  <c:v>ChangeDistillerInnerJaggedRaw</c:v>
                </c:pt>
                <c:pt idx="3">
                  <c:v>ChangeDistillerInnerJagged</c:v>
                </c:pt>
                <c:pt idx="4">
                  <c:v>ChangeDistillerLeafRaw</c:v>
                </c:pt>
                <c:pt idx="5">
                  <c:v>MongeElkan (0.8111, 1]</c:v>
                </c:pt>
                <c:pt idx="6">
                  <c:v>SmithWatermanGotohWindowedAffineRaw (0.8144, 1]</c:v>
                </c:pt>
                <c:pt idx="7">
                  <c:v>Levenshtein (0.7143, 1]</c:v>
                </c:pt>
                <c:pt idx="8">
                  <c:v>SmithWatermanGotohWindowedAffine (0.7969, 1]</c:v>
                </c:pt>
                <c:pt idx="9">
                  <c:v>Trigrams (0.7391, 1]</c:v>
                </c:pt>
                <c:pt idx="10">
                  <c:v>NeedlemanWunch (0.8542, 1]</c:v>
                </c:pt>
                <c:pt idx="11">
                  <c:v>Bigrams (0.7917, 1]</c:v>
                </c:pt>
                <c:pt idx="12">
                  <c:v>SmithWaterman (0.82, 1]</c:v>
                </c:pt>
                <c:pt idx="13">
                  <c:v>JaroWinkler (0.9111, 1]</c:v>
                </c:pt>
                <c:pt idx="14">
                  <c:v>Jaro (0.8644, 1]</c:v>
                </c:pt>
                <c:pt idx="15">
                  <c:v>EuclideanDistance (0.6536, 1]</c:v>
                </c:pt>
                <c:pt idx="16">
                  <c:v>MatchingCoefficient (0.8, 1]</c:v>
                </c:pt>
                <c:pt idx="17">
                  <c:v>JaccardSimilarity (0.6667, 1]</c:v>
                </c:pt>
                <c:pt idx="18">
                  <c:v>BlockDistance=(0.75, 1],SmithWaterman=(0.82, 1]</c:v>
                </c:pt>
                <c:pt idx="19">
                  <c:v>BlockDistance (0.75, 1]</c:v>
                </c:pt>
                <c:pt idx="20">
                  <c:v>CosineSimilarity (0.7559, 1]</c:v>
                </c:pt>
                <c:pt idx="21">
                  <c:v>DiceSimilarity (0.75, 1]</c:v>
                </c:pt>
                <c:pt idx="22">
                  <c:v>OverlapCoefficient (0.75, 1]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Hoja1!$H$2:$H$46</c15:sqref>
                  </c15:fullRef>
                </c:ext>
              </c:extLst>
              <c:f>(Hoja1!$H$2:$H$5,Hoja1!$H$10,Hoja1!$H$12,Hoja1!$H$19:$H$20,Hoja1!$H$25,Hoja1!$H$27:$H$29,Hoja1!$H$31:$H$32,Hoja1!$H$34,Hoja1!$H$36:$H$37,Hoja1!$H$39,Hoja1!$H$41:$H$44,Hoja1!$H$46)</c:f>
              <c:numCache>
                <c:formatCode>General</c:formatCode>
                <c:ptCount val="23"/>
                <c:pt idx="0">
                  <c:v>1.5473887814313346E-2</c:v>
                </c:pt>
                <c:pt idx="1">
                  <c:v>1.6819778438259929E-2</c:v>
                </c:pt>
                <c:pt idx="2">
                  <c:v>1.7063921993499459E-2</c:v>
                </c:pt>
                <c:pt idx="3">
                  <c:v>2.1785259584099589E-2</c:v>
                </c:pt>
                <c:pt idx="4">
                  <c:v>9.473566056796498E-2</c:v>
                </c:pt>
                <c:pt idx="5">
                  <c:v>0.15045486354093771</c:v>
                </c:pt>
                <c:pt idx="6">
                  <c:v>0.3475247524752475</c:v>
                </c:pt>
                <c:pt idx="7">
                  <c:v>0.3593591047812818</c:v>
                </c:pt>
                <c:pt idx="8">
                  <c:v>0.39115187483140007</c:v>
                </c:pt>
                <c:pt idx="9">
                  <c:v>0.43687018375815057</c:v>
                </c:pt>
                <c:pt idx="10">
                  <c:v>0.4569659442724458</c:v>
                </c:pt>
                <c:pt idx="11">
                  <c:v>0.44188825814161936</c:v>
                </c:pt>
                <c:pt idx="12">
                  <c:v>0.52452830188679245</c:v>
                </c:pt>
                <c:pt idx="13">
                  <c:v>0.59828393135725433</c:v>
                </c:pt>
                <c:pt idx="14">
                  <c:v>0.66652415562206069</c:v>
                </c:pt>
                <c:pt idx="15">
                  <c:v>0.92393212404915159</c:v>
                </c:pt>
                <c:pt idx="16">
                  <c:v>0.92978349912229374</c:v>
                </c:pt>
                <c:pt idx="17">
                  <c:v>0.93212404915155056</c:v>
                </c:pt>
                <c:pt idx="18">
                  <c:v>0.93973083674663549</c:v>
                </c:pt>
                <c:pt idx="19">
                  <c:v>0.93480791618160652</c:v>
                </c:pt>
                <c:pt idx="20">
                  <c:v>0.93597206053550641</c:v>
                </c:pt>
                <c:pt idx="21">
                  <c:v>0.93597206053550641</c:v>
                </c:pt>
                <c:pt idx="22">
                  <c:v>0.9464493597206054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Hoja1!$H$23</c15:sqref>
                  <c15:spPr xmlns:c15="http://schemas.microsoft.com/office/drawing/2012/chart">
                    <a:solidFill>
                      <a:srgbClr val="FF000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-1756307408"/>
        <c:axId val="-1756298160"/>
      </c:barChart>
      <c:catAx>
        <c:axId val="-175630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-1756298160"/>
        <c:crosses val="autoZero"/>
        <c:auto val="1"/>
        <c:lblAlgn val="ctr"/>
        <c:lblOffset val="100"/>
        <c:noMultiLvlLbl val="0"/>
      </c:catAx>
      <c:valAx>
        <c:axId val="-175629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-175630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342901</xdr:colOff>
      <xdr:row>1</xdr:row>
      <xdr:rowOff>180975</xdr:rowOff>
    </xdr:from>
    <xdr:to>
      <xdr:col>18</xdr:col>
      <xdr:colOff>371475</xdr:colOff>
      <xdr:row>36</xdr:row>
      <xdr:rowOff>28575</xdr:rowOff>
    </xdr:to>
    <xdr:graphicFrame macro="">
      <xdr:nvGraphicFramePr>
        <xdr:cNvPr id="2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490536</xdr:colOff>
      <xdr:row>1</xdr:row>
      <xdr:rowOff>180975</xdr:rowOff>
    </xdr:from>
    <xdr:to>
      <xdr:col>18</xdr:col>
      <xdr:colOff>352425</xdr:colOff>
      <xdr:row>36</xdr:row>
      <xdr:rowOff>142875</xdr:rowOff>
    </xdr:to>
    <xdr:graphicFrame macro="">
      <xdr:nvGraphicFramePr>
        <xdr:cNvPr id="2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H46" totalsRowShown="0">
  <autoFilter ref="A1:H46"/>
  <sortState ref="A2:H46">
    <sortCondition ref="G1:G46"/>
  </sortState>
  <tableColumns count="8">
    <tableColumn id="1" name="Metrics"/>
    <tableColumn id="2" name="Positives (157)"/>
    <tableColumn id="3" name="Negatives (1552)"/>
    <tableColumn id="4" name="% Positives"/>
    <tableColumn id="5" name="% Negatives"/>
    <tableColumn id="6" name="RECALL"/>
    <tableColumn id="8" name="ACCURACY"/>
    <tableColumn id="9" name="ACCURACY (FP * 10)" dataDxfId="0">
      <calculatedColumnFormula>(B2+C2)/(B2+(157-B2)+(1552-C2)*10+C2)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K18" sqref="K18"/>
    </sheetView>
  </sheetViews>
  <sheetFormatPr baseColWidth="10" defaultColWidth="9.140625" defaultRowHeight="15" x14ac:dyDescent="0.25"/>
  <cols>
    <col min="1" max="1" width="50.28515625" bestFit="1" customWidth="1"/>
    <col min="2" max="2" width="16" customWidth="1"/>
    <col min="3" max="3" width="17.85546875" customWidth="1"/>
    <col min="4" max="4" width="13.140625" customWidth="1"/>
    <col min="5" max="5" width="14" customWidth="1"/>
    <col min="6" max="6" width="31.7109375" customWidth="1"/>
    <col min="7" max="7" width="15.42578125" customWidth="1"/>
    <col min="8" max="8" width="24.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41</v>
      </c>
      <c r="E1" t="s">
        <v>42</v>
      </c>
      <c r="F1" t="s">
        <v>44</v>
      </c>
      <c r="G1" t="s">
        <v>43</v>
      </c>
      <c r="H1" t="s">
        <v>52</v>
      </c>
    </row>
    <row r="2" spans="1:8" x14ac:dyDescent="0.25">
      <c r="A2" t="s">
        <v>50</v>
      </c>
      <c r="B2">
        <v>156</v>
      </c>
      <c r="C2">
        <v>76</v>
      </c>
      <c r="D2">
        <f>B2*100/157</f>
        <v>99.363057324840767</v>
      </c>
      <c r="E2">
        <f>C2*100/1552</f>
        <v>4.8969072164948457</v>
      </c>
      <c r="F2">
        <f>B2/((157-B2)+B2)</f>
        <v>0.99363057324840764</v>
      </c>
      <c r="G2">
        <f>(B2+C2)/(157+1552)</f>
        <v>0.13575190169689877</v>
      </c>
      <c r="H2" s="1">
        <f>(B2+C2)/(B2+(157-B2)+(1552-C2)*10+C2)</f>
        <v>1.5473887814313346E-2</v>
      </c>
    </row>
    <row r="3" spans="1:8" x14ac:dyDescent="0.25">
      <c r="A3" t="s">
        <v>51</v>
      </c>
      <c r="B3">
        <v>152</v>
      </c>
      <c r="C3">
        <v>97</v>
      </c>
      <c r="D3">
        <f>B3*100/157</f>
        <v>96.815286624203821</v>
      </c>
      <c r="E3">
        <f>C3*100/1552</f>
        <v>6.25</v>
      </c>
      <c r="F3">
        <f>B3/((157-B3)+B3)</f>
        <v>0.96815286624203822</v>
      </c>
      <c r="G3">
        <f>(B3+C3)/(157+1552)</f>
        <v>0.14569923932124049</v>
      </c>
      <c r="H3" s="1">
        <f>(B3+C3)/(B3+(157-B3)+(1552-C3)*10+C3)</f>
        <v>1.6819778438259929E-2</v>
      </c>
    </row>
    <row r="4" spans="1:8" x14ac:dyDescent="0.25">
      <c r="A4" t="s">
        <v>48</v>
      </c>
      <c r="B4">
        <v>151</v>
      </c>
      <c r="C4">
        <v>101</v>
      </c>
      <c r="D4">
        <f>B4*100/157</f>
        <v>96.178343949044589</v>
      </c>
      <c r="E4">
        <f>C4*100/1552</f>
        <v>6.5077319587628866</v>
      </c>
      <c r="F4">
        <f>B4/((157-B4)+B4)</f>
        <v>0.96178343949044587</v>
      </c>
      <c r="G4">
        <f>(B4+C4)/(157+1552)</f>
        <v>0.14745465184318315</v>
      </c>
      <c r="H4" s="1">
        <f>(B4+C4)/(B4+(157-B4)+(1552-C4)*10+C4)</f>
        <v>1.7063921993499459E-2</v>
      </c>
    </row>
    <row r="5" spans="1:8" x14ac:dyDescent="0.25">
      <c r="A5" t="s">
        <v>49</v>
      </c>
      <c r="B5">
        <v>137</v>
      </c>
      <c r="C5">
        <v>171</v>
      </c>
      <c r="D5">
        <f>B5*100/157</f>
        <v>87.261146496815286</v>
      </c>
      <c r="E5">
        <f>C5*100/1552</f>
        <v>11.018041237113403</v>
      </c>
      <c r="F5">
        <f>B5/((157-B5)+B5)</f>
        <v>0.87261146496815289</v>
      </c>
      <c r="G5">
        <f>(B5+C5)/(157+1552)</f>
        <v>0.18022235225277941</v>
      </c>
      <c r="H5" s="1">
        <f>(B5+C5)/(B5+(157-B5)+(1552-C5)*10+C5)</f>
        <v>2.1785259584099589E-2</v>
      </c>
    </row>
    <row r="6" spans="1:8" x14ac:dyDescent="0.25">
      <c r="A6" t="s">
        <v>39</v>
      </c>
      <c r="B6">
        <v>134</v>
      </c>
      <c r="C6">
        <v>236</v>
      </c>
      <c r="D6">
        <f>B6*100/157</f>
        <v>85.350318471337573</v>
      </c>
      <c r="E6">
        <f>C6*100/1552</f>
        <v>15.206185567010309</v>
      </c>
      <c r="F6">
        <f>B6/((157-B6)+B6)</f>
        <v>0.85350318471337583</v>
      </c>
      <c r="G6">
        <f>(B6+C6)/(157+1552)</f>
        <v>0.21650087770626097</v>
      </c>
      <c r="H6">
        <f>(B6+C6)/(B6+(157-B6)+(1552-C6)*10+C6)</f>
        <v>2.7300228731646128E-2</v>
      </c>
    </row>
    <row r="7" spans="1:8" x14ac:dyDescent="0.25">
      <c r="A7" t="s">
        <v>10</v>
      </c>
      <c r="B7">
        <v>125</v>
      </c>
      <c r="C7">
        <v>321</v>
      </c>
      <c r="D7">
        <f>B7*100/157</f>
        <v>79.617834394904463</v>
      </c>
      <c r="E7">
        <f>C7*100/1552</f>
        <v>20.682989690721648</v>
      </c>
      <c r="F7">
        <f>B7/((157-B7)+B7)</f>
        <v>0.79617834394904463</v>
      </c>
      <c r="G7">
        <f>(B7+C7)/(157+1552)</f>
        <v>0.26097132826214159</v>
      </c>
      <c r="H7">
        <f>(B7+C7)/(B7+(157-B7)+(1552-C7)*10+C7)</f>
        <v>3.4876446668751955E-2</v>
      </c>
    </row>
    <row r="8" spans="1:8" x14ac:dyDescent="0.25">
      <c r="A8" t="s">
        <v>23</v>
      </c>
      <c r="B8">
        <v>92</v>
      </c>
      <c r="C8">
        <v>683</v>
      </c>
      <c r="D8">
        <f>B8*100/157</f>
        <v>58.598726114649679</v>
      </c>
      <c r="E8">
        <f>C8*100/1552</f>
        <v>44.007731958762889</v>
      </c>
      <c r="F8">
        <f>B8/((157-B8)+B8)</f>
        <v>0.5859872611464968</v>
      </c>
      <c r="G8">
        <f>(B8+C8)/(157+1552)</f>
        <v>0.45348156816851959</v>
      </c>
      <c r="H8">
        <f>(B8+C8)/(B8+(157-B8)+(1552-C8)*10+C8)</f>
        <v>8.1322140608604404E-2</v>
      </c>
    </row>
    <row r="9" spans="1:8" x14ac:dyDescent="0.25">
      <c r="A9" t="s">
        <v>4</v>
      </c>
      <c r="B9">
        <v>131</v>
      </c>
      <c r="C9">
        <v>684</v>
      </c>
      <c r="D9">
        <f>B9*100/157</f>
        <v>83.439490445859875</v>
      </c>
      <c r="E9">
        <f>C9*100/1552</f>
        <v>44.072164948453612</v>
      </c>
      <c r="F9">
        <f>B9/((157-B9)+B9)</f>
        <v>0.83439490445859876</v>
      </c>
      <c r="G9">
        <f>(B9+C9)/(157+1552)</f>
        <v>0.47688706846108836</v>
      </c>
      <c r="H9">
        <f>(B9+C9)/(B9+(157-B9)+(1552-C9)*10+C9)</f>
        <v>8.5600252074361935E-2</v>
      </c>
    </row>
    <row r="10" spans="1:8" x14ac:dyDescent="0.25">
      <c r="A10" t="s">
        <v>46</v>
      </c>
      <c r="B10">
        <v>92</v>
      </c>
      <c r="C10">
        <v>752</v>
      </c>
      <c r="D10">
        <f>B10*100/157</f>
        <v>58.598726114649679</v>
      </c>
      <c r="E10">
        <f>C10*100/1552</f>
        <v>48.453608247422679</v>
      </c>
      <c r="F10">
        <f>B10/((157-B10)+B10)</f>
        <v>0.5859872611464968</v>
      </c>
      <c r="G10">
        <f>(B10+C10)/(157+1552)</f>
        <v>0.49385605617320072</v>
      </c>
      <c r="H10" s="1">
        <f>(B10+C10)/(B10+(157-B10)+(1552-C10)*10+C10)</f>
        <v>9.473566056796498E-2</v>
      </c>
    </row>
    <row r="11" spans="1:8" x14ac:dyDescent="0.25">
      <c r="A11" t="s">
        <v>37</v>
      </c>
      <c r="B11">
        <v>96</v>
      </c>
      <c r="C11">
        <v>812</v>
      </c>
      <c r="D11">
        <f>B11*100/157</f>
        <v>61.146496815286625</v>
      </c>
      <c r="E11">
        <f>C11*100/1552</f>
        <v>52.319587628865982</v>
      </c>
      <c r="F11">
        <f>B11/((157-B11)+B11)</f>
        <v>0.61146496815286622</v>
      </c>
      <c r="G11">
        <f>(B11+C11)/(157+1552)</f>
        <v>0.53130485664131066</v>
      </c>
      <c r="H11">
        <f>(B11+C11)/(B11+(157-B11)+(1552-C11)*10+C11)</f>
        <v>0.10849563866650735</v>
      </c>
    </row>
    <row r="12" spans="1:8" x14ac:dyDescent="0.25">
      <c r="A12" t="s">
        <v>5</v>
      </c>
      <c r="B12">
        <v>127</v>
      </c>
      <c r="C12">
        <v>948</v>
      </c>
      <c r="D12">
        <f>B12*100/157</f>
        <v>80.891719745222929</v>
      </c>
      <c r="E12">
        <f>C12*100/1552</f>
        <v>61.082474226804123</v>
      </c>
      <c r="F12">
        <f>B12/((157-B12)+B12)</f>
        <v>0.80891719745222934</v>
      </c>
      <c r="G12">
        <f>(B12+C12)/(157+1552)</f>
        <v>0.62902282036278523</v>
      </c>
      <c r="H12">
        <f>(B12+C12)/(B12+(157-B12)+(1552-C12)*10+C12)</f>
        <v>0.15045486354093771</v>
      </c>
    </row>
    <row r="13" spans="1:8" x14ac:dyDescent="0.25">
      <c r="A13" t="s">
        <v>24</v>
      </c>
      <c r="B13">
        <v>78</v>
      </c>
      <c r="C13">
        <v>1109</v>
      </c>
      <c r="D13">
        <f>B13*100/157</f>
        <v>49.681528662420384</v>
      </c>
      <c r="E13">
        <f>C13*100/1552</f>
        <v>71.456185567010309</v>
      </c>
      <c r="F13">
        <f>B13/((157-B13)+B13)</f>
        <v>0.49681528662420382</v>
      </c>
      <c r="G13">
        <f>(B13+C13)/(157+1552)</f>
        <v>0.69455822118197774</v>
      </c>
      <c r="H13">
        <f>(B13+C13)/(B13+(157-B13)+(1552-C13)*10+C13)</f>
        <v>0.20839185393258428</v>
      </c>
    </row>
    <row r="14" spans="1:8" x14ac:dyDescent="0.25">
      <c r="A14" t="s">
        <v>22</v>
      </c>
      <c r="B14">
        <v>109</v>
      </c>
      <c r="C14">
        <v>1093</v>
      </c>
      <c r="D14">
        <f>B14*100/157</f>
        <v>69.426751592356695</v>
      </c>
      <c r="E14">
        <f>C14*100/1552</f>
        <v>70.425257731958766</v>
      </c>
      <c r="F14">
        <f>B14/((157-B14)+B14)</f>
        <v>0.69426751592356684</v>
      </c>
      <c r="G14">
        <f>(B14+C14)/(157+1552)</f>
        <v>0.70333528379169108</v>
      </c>
      <c r="H14">
        <f>(B14+C14)/(B14+(157-B14)+(1552-C14)*10+C14)</f>
        <v>0.20582191780821918</v>
      </c>
    </row>
    <row r="15" spans="1:8" x14ac:dyDescent="0.25">
      <c r="A15" t="s">
        <v>27</v>
      </c>
      <c r="B15">
        <v>99</v>
      </c>
      <c r="C15">
        <v>1118</v>
      </c>
      <c r="D15">
        <f>B15*100/157</f>
        <v>63.057324840764331</v>
      </c>
      <c r="E15">
        <f>C15*100/1552</f>
        <v>72.036082474226802</v>
      </c>
      <c r="F15">
        <f>B15/((157-B15)+B15)</f>
        <v>0.63057324840764328</v>
      </c>
      <c r="G15">
        <f>(B15+C15)/(157+1552)</f>
        <v>0.71211234640140431</v>
      </c>
      <c r="H15">
        <f>(B15+C15)/(B15+(157-B15)+(1552-C15)*10+C15)</f>
        <v>0.21674087266251113</v>
      </c>
    </row>
    <row r="16" spans="1:8" x14ac:dyDescent="0.25">
      <c r="A16" t="s">
        <v>25</v>
      </c>
      <c r="B16">
        <v>78</v>
      </c>
      <c r="C16">
        <v>1292</v>
      </c>
      <c r="D16">
        <f>B16*100/157</f>
        <v>49.681528662420384</v>
      </c>
      <c r="E16">
        <f>C16*100/1552</f>
        <v>83.24742268041237</v>
      </c>
      <c r="F16">
        <f>B16/((157-B16)+B16)</f>
        <v>0.49681528662420382</v>
      </c>
      <c r="G16">
        <f>(B16+C16)/(157+1552)</f>
        <v>0.80163838502047979</v>
      </c>
      <c r="H16">
        <f>(B16+C16)/(B16+(157-B16)+(1552-C16)*10+C16)</f>
        <v>0.33835514941960976</v>
      </c>
    </row>
    <row r="17" spans="1:8" x14ac:dyDescent="0.25">
      <c r="A17" t="s">
        <v>47</v>
      </c>
      <c r="B17">
        <v>56</v>
      </c>
      <c r="C17">
        <v>1337</v>
      </c>
      <c r="D17">
        <f>B17*100/157</f>
        <v>35.668789808917197</v>
      </c>
      <c r="E17">
        <f>C17*100/1552</f>
        <v>86.146907216494839</v>
      </c>
      <c r="F17">
        <f>B17/((157-B17)+B17)</f>
        <v>0.35668789808917195</v>
      </c>
      <c r="G17">
        <f>(B17+C17)/(157+1552)</f>
        <v>0.81509654768870687</v>
      </c>
      <c r="H17" s="1">
        <f>(B17+C17)/(B17+(157-B17)+(1552-C17)*10+C17)</f>
        <v>0.38227222832052687</v>
      </c>
    </row>
    <row r="18" spans="1:8" x14ac:dyDescent="0.25">
      <c r="A18" t="s">
        <v>33</v>
      </c>
      <c r="B18">
        <v>121</v>
      </c>
      <c r="C18">
        <v>1276</v>
      </c>
      <c r="D18">
        <f>B18*100/157</f>
        <v>77.070063694267517</v>
      </c>
      <c r="E18">
        <f>C18*100/1552</f>
        <v>82.216494845360828</v>
      </c>
      <c r="F18">
        <f>B18/((157-B18)+B18)</f>
        <v>0.77070063694267521</v>
      </c>
      <c r="G18">
        <f>(B18+C18)/(157+1552)</f>
        <v>0.81743709771796369</v>
      </c>
      <c r="H18">
        <f>(B18+C18)/(B18+(157-B18)+(1552-C18)*10+C18)</f>
        <v>0.33317433818268544</v>
      </c>
    </row>
    <row r="19" spans="1:8" x14ac:dyDescent="0.25">
      <c r="A19" t="s">
        <v>31</v>
      </c>
      <c r="B19">
        <v>111</v>
      </c>
      <c r="C19">
        <v>1293</v>
      </c>
      <c r="D19">
        <f>B19*100/157</f>
        <v>70.70063694267516</v>
      </c>
      <c r="E19">
        <f>C19*100/1552</f>
        <v>83.3118556701031</v>
      </c>
      <c r="F19">
        <f>B19/((157-B19)+B19)</f>
        <v>0.70700636942675155</v>
      </c>
      <c r="G19">
        <f>(B19+C19)/(157+1552)</f>
        <v>0.82153306026916328</v>
      </c>
      <c r="H19">
        <f>(B19+C19)/(B19+(157-B19)+(1552-C19)*10+C19)</f>
        <v>0.3475247524752475</v>
      </c>
    </row>
    <row r="20" spans="1:8" x14ac:dyDescent="0.25">
      <c r="A20" t="s">
        <v>3</v>
      </c>
      <c r="B20">
        <v>108</v>
      </c>
      <c r="C20">
        <v>1305</v>
      </c>
      <c r="D20">
        <f>B20*100/157</f>
        <v>68.789808917197448</v>
      </c>
      <c r="E20">
        <f>C20*100/1552</f>
        <v>84.085051546391753</v>
      </c>
      <c r="F20">
        <f>B20/((157-B20)+B20)</f>
        <v>0.68789808917197448</v>
      </c>
      <c r="G20">
        <f>(B20+C20)/(157+1552)</f>
        <v>0.82679929783499118</v>
      </c>
      <c r="H20">
        <f>(B20+C20)/(B20+(157-B20)+(1552-C20)*10+C20)</f>
        <v>0.3593591047812818</v>
      </c>
    </row>
    <row r="21" spans="1:8" x14ac:dyDescent="0.25">
      <c r="A21" t="s">
        <v>26</v>
      </c>
      <c r="B21">
        <v>57</v>
      </c>
      <c r="C21">
        <v>1372</v>
      </c>
      <c r="D21">
        <f>B21*100/157</f>
        <v>36.305732484076437</v>
      </c>
      <c r="E21">
        <f>C21*100/1552</f>
        <v>88.402061855670098</v>
      </c>
      <c r="F21">
        <f>B21/((157-B21)+B21)</f>
        <v>0.36305732484076431</v>
      </c>
      <c r="G21">
        <f>(B21+C21)/(157+1552)</f>
        <v>0.83616149795201877</v>
      </c>
      <c r="H21">
        <f>(B21+C21)/(B21+(157-B21)+(1552-C21)*10+C21)</f>
        <v>0.42925803544607988</v>
      </c>
    </row>
    <row r="22" spans="1:8" x14ac:dyDescent="0.25">
      <c r="A22" t="s">
        <v>18</v>
      </c>
      <c r="B22">
        <v>113</v>
      </c>
      <c r="C22">
        <v>1318</v>
      </c>
      <c r="D22">
        <f>B22*100/157</f>
        <v>71.974522292993626</v>
      </c>
      <c r="E22">
        <f>C22*100/1552</f>
        <v>84.922680412371136</v>
      </c>
      <c r="F22">
        <f>B22/((157-B22)+B22)</f>
        <v>0.71974522292993626</v>
      </c>
      <c r="G22">
        <f>(B22+C22)/(157+1552)</f>
        <v>0.83733177296664718</v>
      </c>
      <c r="H22">
        <f>(B22+C22)/(B22+(157-B22)+(1552-C22)*10+C22)</f>
        <v>0.37509829619921364</v>
      </c>
    </row>
    <row r="23" spans="1:8" x14ac:dyDescent="0.25">
      <c r="A23" t="s">
        <v>20</v>
      </c>
      <c r="B23">
        <v>110</v>
      </c>
      <c r="C23">
        <v>1322</v>
      </c>
      <c r="D23">
        <f>B23*100/157</f>
        <v>70.063694267515928</v>
      </c>
      <c r="E23">
        <f>C23*100/1552</f>
        <v>85.180412371134025</v>
      </c>
      <c r="F23">
        <f>B23/((157-B23)+B23)</f>
        <v>0.70063694267515919</v>
      </c>
      <c r="G23">
        <f>(B23+C23)/(157+1552)</f>
        <v>0.83791691047396133</v>
      </c>
      <c r="H23">
        <f>(B23+C23)/(B23+(157-B23)+(1552-C23)*10+C23)</f>
        <v>0.37893622651495107</v>
      </c>
    </row>
    <row r="24" spans="1:8" x14ac:dyDescent="0.25">
      <c r="A24" t="s">
        <v>34</v>
      </c>
      <c r="B24">
        <v>123</v>
      </c>
      <c r="C24">
        <v>1321</v>
      </c>
      <c r="D24">
        <f>B24*100/157</f>
        <v>78.343949044585983</v>
      </c>
      <c r="E24">
        <f>C24*100/1552</f>
        <v>85.115979381443296</v>
      </c>
      <c r="F24">
        <f>B24/((157-B24)+B24)</f>
        <v>0.78343949044585992</v>
      </c>
      <c r="G24">
        <f>(B24+C24)/(157+1552)</f>
        <v>0.844938560561732</v>
      </c>
      <c r="H24">
        <f>(B24+C24)/(B24+(157-B24)+(1552-C24)*10+C24)</f>
        <v>0.3812038014783527</v>
      </c>
    </row>
    <row r="25" spans="1:8" x14ac:dyDescent="0.25">
      <c r="A25" t="s">
        <v>32</v>
      </c>
      <c r="B25">
        <v>120</v>
      </c>
      <c r="C25">
        <v>1330</v>
      </c>
      <c r="D25">
        <f>B25*100/157</f>
        <v>76.433121019108285</v>
      </c>
      <c r="E25">
        <f>C25*100/1552</f>
        <v>85.69587628865979</v>
      </c>
      <c r="F25">
        <f>B25/((157-B25)+B25)</f>
        <v>0.76433121019108285</v>
      </c>
      <c r="G25">
        <f>(B25+C25)/(157+1552)</f>
        <v>0.84844938560561733</v>
      </c>
      <c r="H25">
        <f>(B25+C25)/(B25+(157-B25)+(1552-C25)*10+C25)</f>
        <v>0.39115187483140007</v>
      </c>
    </row>
    <row r="26" spans="1:8" x14ac:dyDescent="0.25">
      <c r="A26" t="s">
        <v>29</v>
      </c>
      <c r="B26">
        <v>105</v>
      </c>
      <c r="C26">
        <v>1353</v>
      </c>
      <c r="D26">
        <f>B26*100/157</f>
        <v>66.878980891719749</v>
      </c>
      <c r="E26">
        <f>C26*100/1552</f>
        <v>87.177835051546396</v>
      </c>
      <c r="F26">
        <f>B26/((157-B26)+B26)</f>
        <v>0.66878980891719741</v>
      </c>
      <c r="G26">
        <f>(B26+C26)/(157+1552)</f>
        <v>0.85313048566413108</v>
      </c>
      <c r="H26">
        <f>(B26+C26)/(B26+(157-B26)+(1552-C26)*10+C26)</f>
        <v>0.41657142857142859</v>
      </c>
    </row>
    <row r="27" spans="1:8" x14ac:dyDescent="0.25">
      <c r="A27" t="s">
        <v>21</v>
      </c>
      <c r="B27">
        <v>107</v>
      </c>
      <c r="C27">
        <v>1367</v>
      </c>
      <c r="D27">
        <f>B27*100/157</f>
        <v>68.152866242038215</v>
      </c>
      <c r="E27">
        <f>C27*100/1552</f>
        <v>88.079896907216494</v>
      </c>
      <c r="F27">
        <f>B27/((157-B27)+B27)</f>
        <v>0.68152866242038213</v>
      </c>
      <c r="G27">
        <f>(B27+C27)/(157+1552)</f>
        <v>0.86249268578115856</v>
      </c>
      <c r="H27">
        <f>(B27+C27)/(B27+(157-B27)+(1552-C27)*10+C27)</f>
        <v>0.43687018375815057</v>
      </c>
    </row>
    <row r="28" spans="1:8" x14ac:dyDescent="0.25">
      <c r="A28" t="s">
        <v>28</v>
      </c>
      <c r="B28">
        <v>93</v>
      </c>
      <c r="C28">
        <v>1383</v>
      </c>
      <c r="D28">
        <f>B28*100/157</f>
        <v>59.235668789808919</v>
      </c>
      <c r="E28">
        <f>C28*100/1552</f>
        <v>89.110824742268036</v>
      </c>
      <c r="F28">
        <f>B28/((157-B28)+B28)</f>
        <v>0.59235668789808915</v>
      </c>
      <c r="G28">
        <f>(B28+C28)/(157+1552)</f>
        <v>0.86366296079578697</v>
      </c>
      <c r="H28">
        <f>(B28+C28)/(B28+(157-B28)+(1552-C28)*10+C28)</f>
        <v>0.4569659442724458</v>
      </c>
    </row>
    <row r="29" spans="1:8" x14ac:dyDescent="0.25">
      <c r="A29" t="s">
        <v>19</v>
      </c>
      <c r="B29">
        <v>109</v>
      </c>
      <c r="C29">
        <v>1370</v>
      </c>
      <c r="D29">
        <f>B29*100/157</f>
        <v>69.426751592356695</v>
      </c>
      <c r="E29">
        <f>C29*100/1552</f>
        <v>88.273195876288653</v>
      </c>
      <c r="F29">
        <f>B29/((157-B29)+B29)</f>
        <v>0.69426751592356684</v>
      </c>
      <c r="G29">
        <f>(B29+C29)/(157+1552)</f>
        <v>0.86541837331772964</v>
      </c>
      <c r="H29">
        <f>(B29+C29)/(B29+(157-B29)+(1552-C29)*10+C29)</f>
        <v>0.44188825814161936</v>
      </c>
    </row>
    <row r="30" spans="1:8" x14ac:dyDescent="0.25">
      <c r="A30" t="s">
        <v>35</v>
      </c>
      <c r="B30">
        <v>39</v>
      </c>
      <c r="C30">
        <v>1469</v>
      </c>
      <c r="D30">
        <f>B30*100/157</f>
        <v>24.840764331210192</v>
      </c>
      <c r="E30">
        <f>C30*100/1552</f>
        <v>94.652061855670098</v>
      </c>
      <c r="F30">
        <f>B30/((157-B30)+B30)</f>
        <v>0.24840764331210191</v>
      </c>
      <c r="G30">
        <f>(B30+C30)/(157+1552)</f>
        <v>0.88238736102984205</v>
      </c>
      <c r="H30">
        <f>(B30+C30)/(B30+(157-B30)+(1552-C30)*10+C30)</f>
        <v>0.61400651465798051</v>
      </c>
    </row>
    <row r="31" spans="1:8" x14ac:dyDescent="0.25">
      <c r="A31" t="s">
        <v>30</v>
      </c>
      <c r="B31">
        <v>111</v>
      </c>
      <c r="C31">
        <v>1418</v>
      </c>
      <c r="D31">
        <f>B31*100/157</f>
        <v>70.70063694267516</v>
      </c>
      <c r="E31">
        <f>C31*100/1552</f>
        <v>91.365979381443296</v>
      </c>
      <c r="F31">
        <f>B31/((157-B31)+B31)</f>
        <v>0.70700636942675155</v>
      </c>
      <c r="G31">
        <f>(B31+C31)/(157+1552)</f>
        <v>0.89467524868344062</v>
      </c>
      <c r="H31">
        <f>(B31+C31)/(B31+(157-B31)+(1552-C31)*10+C31)</f>
        <v>0.52452830188679245</v>
      </c>
    </row>
    <row r="32" spans="1:8" x14ac:dyDescent="0.25">
      <c r="A32" t="s">
        <v>38</v>
      </c>
      <c r="B32">
        <v>77</v>
      </c>
      <c r="C32">
        <v>1457</v>
      </c>
      <c r="D32">
        <f>B32*100/157</f>
        <v>49.044585987261144</v>
      </c>
      <c r="E32">
        <f>C32*100/1552</f>
        <v>93.878865979381445</v>
      </c>
      <c r="F32">
        <f>B32/((157-B32)+B32)</f>
        <v>0.49044585987261147</v>
      </c>
      <c r="G32">
        <f>(B32+C32)/(157+1552)</f>
        <v>0.89760093622001169</v>
      </c>
      <c r="H32">
        <f>(B32+C32)/(B32+(157-B32)+(1552-C32)*10+C32)</f>
        <v>0.59828393135725433</v>
      </c>
    </row>
    <row r="33" spans="1:8" x14ac:dyDescent="0.25">
      <c r="A33" t="s">
        <v>16</v>
      </c>
      <c r="B33">
        <v>36</v>
      </c>
      <c r="C33">
        <v>1514</v>
      </c>
      <c r="D33">
        <f>B33*100/157</f>
        <v>22.929936305732483</v>
      </c>
      <c r="E33">
        <f>C33*100/1552</f>
        <v>97.551546391752581</v>
      </c>
      <c r="F33">
        <f>B33/((157-B33)+B33)</f>
        <v>0.22929936305732485</v>
      </c>
      <c r="G33">
        <f>(B33+C33)/(157+1552)</f>
        <v>0.90696313633703918</v>
      </c>
      <c r="H33">
        <f>(B33+C33)/(B33+(157-B33)+(1552-C33)*10+C33)</f>
        <v>0.7557289127254998</v>
      </c>
    </row>
    <row r="34" spans="1:8" x14ac:dyDescent="0.25">
      <c r="A34" t="s">
        <v>36</v>
      </c>
      <c r="B34">
        <v>77</v>
      </c>
      <c r="C34">
        <v>1482</v>
      </c>
      <c r="D34">
        <f>B34*100/157</f>
        <v>49.044585987261144</v>
      </c>
      <c r="E34">
        <f>C34*100/1552</f>
        <v>95.489690721649481</v>
      </c>
      <c r="F34">
        <f>B34/((157-B34)+B34)</f>
        <v>0.49044585987261147</v>
      </c>
      <c r="G34">
        <f>(B34+C34)/(157+1552)</f>
        <v>0.91222937390286718</v>
      </c>
      <c r="H34">
        <f>(B34+C34)/(B34+(157-B34)+(1552-C34)*10+C34)</f>
        <v>0.66652415562206069</v>
      </c>
    </row>
    <row r="35" spans="1:8" x14ac:dyDescent="0.25">
      <c r="A35" t="s">
        <v>6</v>
      </c>
      <c r="B35">
        <v>10</v>
      </c>
      <c r="C35">
        <v>1552</v>
      </c>
      <c r="D35">
        <f>B35*100/157</f>
        <v>6.369426751592357</v>
      </c>
      <c r="E35">
        <f>C35*100/1552</f>
        <v>100</v>
      </c>
      <c r="F35">
        <f>B35/((157-B35)+B35)</f>
        <v>6.3694267515923567E-2</v>
      </c>
      <c r="G35">
        <f>(B35+C35)/(157+1552)</f>
        <v>0.91398478642480985</v>
      </c>
      <c r="H35">
        <f>(B35+C35)/(B35+(157-B35)+(1552-C35)*10+C35)</f>
        <v>0.91398478642480985</v>
      </c>
    </row>
    <row r="36" spans="1:8" x14ac:dyDescent="0.25">
      <c r="A36" t="s">
        <v>7</v>
      </c>
      <c r="B36">
        <v>27</v>
      </c>
      <c r="C36">
        <v>1552</v>
      </c>
      <c r="D36">
        <f>B36*100/157</f>
        <v>17.197452229299362</v>
      </c>
      <c r="E36">
        <f>C36*100/1552</f>
        <v>100</v>
      </c>
      <c r="F36">
        <f>B36/((157-B36)+B36)</f>
        <v>0.17197452229299362</v>
      </c>
      <c r="G36">
        <f>(B36+C36)/(157+1552)</f>
        <v>0.92393212404915159</v>
      </c>
      <c r="H36">
        <f>(B36+C36)/(B36+(157-B36)+(1552-C36)*10+C36)</f>
        <v>0.92393212404915159</v>
      </c>
    </row>
    <row r="37" spans="1:8" x14ac:dyDescent="0.25">
      <c r="A37" t="s">
        <v>17</v>
      </c>
      <c r="B37">
        <v>37</v>
      </c>
      <c r="C37">
        <v>1552</v>
      </c>
      <c r="D37">
        <f>B37*100/157</f>
        <v>23.566878980891719</v>
      </c>
      <c r="E37">
        <f>C37*100/1552</f>
        <v>100</v>
      </c>
      <c r="F37">
        <f>B37/((157-B37)+B37)</f>
        <v>0.2356687898089172</v>
      </c>
      <c r="G37">
        <f>(B37+C37)/(157+1552)</f>
        <v>0.92978349912229374</v>
      </c>
      <c r="H37">
        <f>(B37+C37)/(B37+(157-B37)+(1552-C37)*10+C37)</f>
        <v>0.92978349912229374</v>
      </c>
    </row>
    <row r="38" spans="1:8" x14ac:dyDescent="0.25">
      <c r="A38" t="s">
        <v>8</v>
      </c>
      <c r="B38">
        <v>41</v>
      </c>
      <c r="C38">
        <v>1552</v>
      </c>
      <c r="D38">
        <f>B38*100/157</f>
        <v>26.114649681528661</v>
      </c>
      <c r="E38">
        <f>C38*100/1552</f>
        <v>100</v>
      </c>
      <c r="F38">
        <f>B38/((157-B38)+B38)</f>
        <v>0.26114649681528662</v>
      </c>
      <c r="G38">
        <f>(B38+C38)/(157+1552)</f>
        <v>0.93212404915155056</v>
      </c>
      <c r="H38">
        <f>(B38+C38)/(B38+(157-B38)+(1552-C38)*10+C38)</f>
        <v>0.93212404915155056</v>
      </c>
    </row>
    <row r="39" spans="1:8" x14ac:dyDescent="0.25">
      <c r="A39" t="s">
        <v>11</v>
      </c>
      <c r="B39">
        <v>41</v>
      </c>
      <c r="C39">
        <v>1552</v>
      </c>
      <c r="D39">
        <f>B39*100/157</f>
        <v>26.114649681528661</v>
      </c>
      <c r="E39">
        <f>C39*100/1552</f>
        <v>100</v>
      </c>
      <c r="F39">
        <f>B39/((157-B39)+B39)</f>
        <v>0.26114649681528662</v>
      </c>
      <c r="G39">
        <f>(B39+C39)/(157+1552)</f>
        <v>0.93212404915155056</v>
      </c>
      <c r="H39">
        <f>(B39+C39)/(B39+(157-B39)+(1552-C39)*10+C39)</f>
        <v>0.93212404915155056</v>
      </c>
    </row>
    <row r="40" spans="1:8" x14ac:dyDescent="0.25">
      <c r="A40" t="s">
        <v>14</v>
      </c>
      <c r="B40">
        <v>45</v>
      </c>
      <c r="C40">
        <v>1552</v>
      </c>
      <c r="D40">
        <f>B40*100/157</f>
        <v>28.662420382165607</v>
      </c>
      <c r="E40">
        <f>C40*100/1552</f>
        <v>100</v>
      </c>
      <c r="F40">
        <f>B40/((157-B40)+B40)</f>
        <v>0.28662420382165604</v>
      </c>
      <c r="G40">
        <f>(B40+C40)/(157+1552)</f>
        <v>0.93446459918080749</v>
      </c>
      <c r="H40">
        <f>(B40+C40)/(B40+(157-B40)+(1552-C40)*10+C40)</f>
        <v>0.93446459918080749</v>
      </c>
    </row>
    <row r="41" spans="1:8" x14ac:dyDescent="0.25">
      <c r="A41" t="s">
        <v>45</v>
      </c>
      <c r="B41">
        <v>54</v>
      </c>
      <c r="C41">
        <v>1552</v>
      </c>
      <c r="D41">
        <f>B41*100/157</f>
        <v>34.394904458598724</v>
      </c>
      <c r="E41">
        <f>C41*100/1552</f>
        <v>100</v>
      </c>
      <c r="F41">
        <f>B41/((157-B41)+B41)</f>
        <v>0.34394904458598724</v>
      </c>
      <c r="G41">
        <f>(B41+C41)/(157+1552)</f>
        <v>0.93973083674663549</v>
      </c>
      <c r="H41">
        <f>(B41+C41)/(B41+(157-B41)+(1552-C41)*10+C41)</f>
        <v>0.93973083674663549</v>
      </c>
    </row>
    <row r="42" spans="1:8" x14ac:dyDescent="0.25">
      <c r="A42" t="s">
        <v>9</v>
      </c>
      <c r="B42">
        <v>55</v>
      </c>
      <c r="C42">
        <v>1551</v>
      </c>
      <c r="D42">
        <f>B42*100/157</f>
        <v>35.031847133757964</v>
      </c>
      <c r="E42">
        <f>C42*100/1552</f>
        <v>99.935567010309285</v>
      </c>
      <c r="F42">
        <f>B42/((157-B42)+B42)</f>
        <v>0.3503184713375796</v>
      </c>
      <c r="G42">
        <f>(B42+C42)/(157+1552)</f>
        <v>0.93973083674663549</v>
      </c>
      <c r="H42">
        <f>(B42+C42)/(B42+(157-B42)+(1552-C42)*10+C42)</f>
        <v>0.93480791618160652</v>
      </c>
    </row>
    <row r="43" spans="1:8" x14ac:dyDescent="0.25">
      <c r="A43" t="s">
        <v>40</v>
      </c>
      <c r="B43">
        <v>57</v>
      </c>
      <c r="C43">
        <v>1551</v>
      </c>
      <c r="D43">
        <f>B43*100/157</f>
        <v>36.305732484076437</v>
      </c>
      <c r="E43">
        <f>C43*100/1552</f>
        <v>99.935567010309285</v>
      </c>
      <c r="F43">
        <f>B43/((157-B43)+B43)</f>
        <v>0.36305732484076431</v>
      </c>
      <c r="G43">
        <f>(B43+C43)/(157+1552)</f>
        <v>0.9409011117612639</v>
      </c>
      <c r="H43">
        <f>(B43+C43)/(B43+(157-B43)+(1552-C43)*10+C43)</f>
        <v>0.93597206053550641</v>
      </c>
    </row>
    <row r="44" spans="1:8" x14ac:dyDescent="0.25">
      <c r="A44" t="s">
        <v>15</v>
      </c>
      <c r="B44">
        <v>57</v>
      </c>
      <c r="C44">
        <v>1551</v>
      </c>
      <c r="D44">
        <f>B44*100/157</f>
        <v>36.305732484076437</v>
      </c>
      <c r="E44">
        <f>C44*100/1552</f>
        <v>99.935567010309285</v>
      </c>
      <c r="F44">
        <f>B44/((157-B44)+B44)</f>
        <v>0.36305732484076431</v>
      </c>
      <c r="G44">
        <f>(B44+C44)/(157+1552)</f>
        <v>0.9409011117612639</v>
      </c>
      <c r="H44">
        <f>(B44+C44)/(B44+(157-B44)+(1552-C44)*10+C44)</f>
        <v>0.93597206053550641</v>
      </c>
    </row>
    <row r="45" spans="1:8" x14ac:dyDescent="0.25">
      <c r="A45" t="s">
        <v>12</v>
      </c>
      <c r="B45">
        <v>58</v>
      </c>
      <c r="C45">
        <v>1551</v>
      </c>
      <c r="D45">
        <f>B45*100/157</f>
        <v>36.942675159235669</v>
      </c>
      <c r="E45">
        <f>C45*100/1552</f>
        <v>99.935567010309285</v>
      </c>
      <c r="F45">
        <f>B45/((157-B45)+B45)</f>
        <v>0.36942675159235666</v>
      </c>
      <c r="G45">
        <f>(B45+C45)/(157+1552)</f>
        <v>0.94148624926857816</v>
      </c>
      <c r="H45">
        <f>(B45+C45)/(B45+(157-B45)+(1552-C45)*10+C45)</f>
        <v>0.93655413271245636</v>
      </c>
    </row>
    <row r="46" spans="1:8" x14ac:dyDescent="0.25">
      <c r="A46" t="s">
        <v>13</v>
      </c>
      <c r="B46">
        <v>75</v>
      </c>
      <c r="C46">
        <v>1551</v>
      </c>
      <c r="D46">
        <f>B46*100/157</f>
        <v>47.770700636942678</v>
      </c>
      <c r="E46">
        <f>C46*100/1552</f>
        <v>99.935567010309285</v>
      </c>
      <c r="F46">
        <f>B46/((157-B46)+B46)</f>
        <v>0.47770700636942676</v>
      </c>
      <c r="G46">
        <f>(B46+C46)/(157+1552)</f>
        <v>0.95143358689291979</v>
      </c>
      <c r="H46">
        <f>(B46+C46)/(B46+(157-B46)+(1552-C46)*10+C46)</f>
        <v>0.9464493597206054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8" sqref="A2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2" sqref="A3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2016-08-17T22:33:24Z</dcterms:modified>
</cp:coreProperties>
</file>